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ekening" state="visible" r:id="rId4"/>
    <sheet sheetId="2" name="Parameters" state="visible" r:id="rId5"/>
    <sheet sheetId="3" name="Bronnen" state="visible" r:id="rId6"/>
  </sheets>
  <calcPr calcId="171027" fullCalcOnLoad="1"/>
</workbook>
</file>

<file path=xl/sharedStrings.xml><?xml version="1.0" encoding="utf-8"?>
<sst xmlns="http://schemas.openxmlformats.org/spreadsheetml/2006/main" count="132" uniqueCount="55">
  <si>
    <t>Zorgtoeslag berekenen 2026 en 2027 (Cijferdijk)</t>
  </si>
  <si>
    <t>Vul de gele cellen in. Met toeslagpartner: inkomen en vermogen samen.</t>
  </si>
  <si>
    <t>Toetsingsinkomen per jaar</t>
  </si>
  <si>
    <t>Toeslagpartner (Ja/Nee)</t>
  </si>
  <si>
    <t>Nee</t>
  </si>
  <si>
    <t>Vermogen op 1 januari</t>
  </si>
  <si>
    <t>Berekening</t>
  </si>
  <si>
    <t>2026</t>
  </si>
  <si>
    <t>2027</t>
  </si>
  <si>
    <t>Standaardpremie</t>
  </si>
  <si>
    <t>Normpremie: deel drempelinkomen</t>
  </si>
  <si>
    <t>Normpremie: deel boven drempelinkomen</t>
  </si>
  <si>
    <t>Zorgtoeslag per jaar (afgerond)</t>
  </si>
  <si>
    <t>Toegekend per jaar (0 onder minimum of boven vermogensgrens)</t>
  </si>
  <si>
    <t>Per maand (naar beneden)</t>
  </si>
  <si>
    <t>2027: standaardpremie en drempelinkomen zijn een raming; de vermogensgrens is een voorstel. Definitieve bedragen volgen in november/december 2026.</t>
  </si>
  <si>
    <t>Parameter</t>
  </si>
  <si>
    <t>Sleutel</t>
  </si>
  <si>
    <t>Status / opmerking</t>
  </si>
  <si>
    <t>Standaardpremie per verzekerde</t>
  </si>
  <si>
    <t>zorgtoeslag.standaardpremie</t>
  </si>
  <si>
    <t>2027: raming</t>
  </si>
  <si>
    <t>Drempelinkomen</t>
  </si>
  <si>
    <t>zorgtoeslag.drempelinkomen</t>
  </si>
  <si>
    <t>Normpremie zonder partner: % van drempelinkomen</t>
  </si>
  <si>
    <t>zorgtoeslag.normpremie.alleenstaand.pct_drempelinkomen</t>
  </si>
  <si>
    <t>definitief</t>
  </si>
  <si>
    <t>Normpremie met partner: % van drempelinkomen</t>
  </si>
  <si>
    <t>zorgtoeslag.normpremie.partner.pct_drempelinkomen</t>
  </si>
  <si>
    <t>Normpremie: % van inkomen boven drempelinkomen</t>
  </si>
  <si>
    <t>zorgtoeslag.normpremie.pct_boven_drempelinkomen</t>
  </si>
  <si>
    <t>Vermogensgrens alleenstaand</t>
  </si>
  <si>
    <t>zorgtoeslag.vermogensgrens.alleenstaand</t>
  </si>
  <si>
    <t>2027: voorstel</t>
  </si>
  <si>
    <t>Vermogensgrens met toeslagpartner</t>
  </si>
  <si>
    <t>zorgtoeslag.vermogensgrens.partner</t>
  </si>
  <si>
    <t>Minimum toeslag per jaar (Awir)</t>
  </si>
  <si>
    <t>awir.min_toekenning</t>
  </si>
  <si>
    <t>Jaar</t>
  </si>
  <si>
    <t>Waarde</t>
  </si>
  <si>
    <t>Status</t>
  </si>
  <si>
    <t>Bron</t>
  </si>
  <si>
    <t>Gecontroleerd op</t>
  </si>
  <si>
    <t>https://download.belastingdienst.nl/toeslagen/docs/berekening_zorgtoeslag_tg0821z62fd.pdf</t>
  </si>
  <si>
    <t>2026-10-04</t>
  </si>
  <si>
    <t>raming</t>
  </si>
  <si>
    <t>https://zoek.officielebekendmakingen.nl/kst-37020-XVI-2.html</t>
  </si>
  <si>
    <t>2026-10-05</t>
  </si>
  <si>
    <t>https://zoek.officielebekendmakingen.nl/kst-37020-XV-2.html</t>
  </si>
  <si>
    <t>https://wetten.overheid.nl/jci1.3:c:BWBR0018451&amp;artikel=2&amp;g=2026-01-01</t>
  </si>
  <si>
    <t>https://zoek.officielebekendmakingen.nl/stb-2025-412.html</t>
  </si>
  <si>
    <t>https://wetten.overheid.nl/jci1.3:c:BWBR0018451&amp;artikel=3&amp;g=2026-01-01</t>
  </si>
  <si>
    <t>voorstel</t>
  </si>
  <si>
    <t>https://wetten.overheid.nl/jci1.3:c:BWBR0018472&amp;artikel=14&amp;g=2026-01-01</t>
  </si>
  <si>
    <t>Cijferdijk is onafhankelijk en geen onderdeel van de overheid. Uitkomsten zijn een indicatie, geen financieel advies.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</si>
</sst>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€ #,##0;-€ #,##0"/>
    <numFmt numFmtId="165" formatCode="€ #,##0.00;-€ #,##0.00"/>
    <numFmt numFmtId="166" formatCode="0.000%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D1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2" borderId="0" xfId="0" applyNumberFormat="1" applyFill="1"/>
    <xf numFmtId="0" fontId="0" fillId="2" borderId="0" xfId="0" applyFill="1"/>
    <xf numFmtId="165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58" customWidth="1"/>
    <col min="2" max="2" width="14" customWidth="1"/>
    <col min="3" max="4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s="2">
        <v>32000</v>
      </c>
    </row>
    <row r="4" spans="1:2" x14ac:dyDescent="0.25">
      <c r="A4" t="s">
        <v>3</v>
      </c>
      <c r="B4" s="3" t="s">
        <v>4</v>
      </c>
    </row>
    <row r="5" spans="1:2" x14ac:dyDescent="0.25">
      <c r="A5" t="s">
        <v>5</v>
      </c>
      <c r="B5" s="2">
        <v>0</v>
      </c>
    </row>
    <row r="7" spans="1:4" x14ac:dyDescent="0.25">
      <c r="A7" s="1" t="s">
        <v>6</v>
      </c>
      <c r="C7" s="1" t="s">
        <v>7</v>
      </c>
      <c r="D7" s="1" t="s">
        <v>8</v>
      </c>
    </row>
    <row r="8" spans="1:4" x14ac:dyDescent="0.25">
      <c r="A8" t="s">
        <v>9</v>
      </c>
      <c r="C8" s="4">
        <f>Parameters!$C$2*IF($B$4="Ja",2,1)</f>
      </c>
      <c r="D8" s="4">
        <f>Parameters!$D$2*IF($B$4="Ja",2,1)</f>
      </c>
    </row>
    <row r="9" spans="1:4" x14ac:dyDescent="0.25">
      <c r="A9" t="s">
        <v>10</v>
      </c>
      <c r="C9" s="4">
        <f>IF($B$4="Ja",Parameters!$C$5,Parameters!$C$4)*Parameters!$C$3</f>
      </c>
      <c r="D9" s="4">
        <f>IF($B$4="Ja",Parameters!$D$5,Parameters!$D$4)*Parameters!$D$3</f>
      </c>
    </row>
    <row r="10" spans="1:4" x14ac:dyDescent="0.25">
      <c r="A10" t="s">
        <v>11</v>
      </c>
      <c r="C10" s="4">
        <f>Parameters!$C$6*MAX(0,MAX(0,$B$3)-Parameters!$C$3)</f>
      </c>
      <c r="D10" s="4">
        <f>Parameters!$D$6*MAX(0,MAX(0,$B$3)-Parameters!$D$3)</f>
      </c>
    </row>
    <row r="11" spans="1:4" x14ac:dyDescent="0.25">
      <c r="A11" t="s">
        <v>12</v>
      </c>
      <c r="C11" s="5">
        <f>ROUND(MAX(0,C8-C9-C10),0)</f>
      </c>
      <c r="D11" s="5">
        <f>ROUND(MAX(0,D8-D9-D10),0)</f>
      </c>
    </row>
    <row r="12" spans="1:4" x14ac:dyDescent="0.25">
      <c r="A12" s="1" t="s">
        <v>13</v>
      </c>
      <c r="C12" s="6">
        <f>IF(OR(C11&lt;Parameters!$C$9,$B$5&gt;IF($B$4="Ja",Parameters!$C$8,Parameters!$C$7)),0,C11)</f>
      </c>
      <c r="D12" s="6">
        <f>IF(OR(D11&lt;Parameters!$D$9,$B$5&gt;IF($B$4="Ja",Parameters!$D$8,Parameters!$D$7)),0,D11)</f>
      </c>
    </row>
    <row r="13" spans="1:4" x14ac:dyDescent="0.25">
      <c r="A13" s="1" t="s">
        <v>14</v>
      </c>
      <c r="C13" s="6">
        <f>ROUNDDOWN(C12/12,0)</f>
      </c>
      <c r="D13" s="6">
        <f>ROUNDDOWN(D12/12,0)</f>
      </c>
    </row>
    <row r="15" spans="1:1" x14ac:dyDescent="0.25">
      <c r="A1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52" customWidth="1"/>
    <col min="2" max="2" width="40" customWidth="1"/>
    <col min="3" max="4" width="14" customWidth="1"/>
    <col min="5" max="5" width="44" customWidth="1"/>
  </cols>
  <sheetData>
    <row r="1" spans="1:5" x14ac:dyDescent="0.25">
      <c r="A1" s="1" t="s">
        <v>16</v>
      </c>
      <c r="B1" s="1" t="s">
        <v>17</v>
      </c>
      <c r="C1" s="1" t="s">
        <v>7</v>
      </c>
      <c r="D1" s="1" t="s">
        <v>8</v>
      </c>
      <c r="E1" s="1" t="s">
        <v>18</v>
      </c>
    </row>
    <row r="2" spans="1:5" x14ac:dyDescent="0.25">
      <c r="A2" t="s">
        <v>19</v>
      </c>
      <c r="B2" t="s">
        <v>20</v>
      </c>
      <c r="C2" s="5">
        <v>2119</v>
      </c>
      <c r="D2" s="5">
        <v>2277</v>
      </c>
      <c r="E2" t="s">
        <v>21</v>
      </c>
    </row>
    <row r="3" spans="1:5" x14ac:dyDescent="0.25">
      <c r="A3" t="s">
        <v>22</v>
      </c>
      <c r="B3" t="s">
        <v>23</v>
      </c>
      <c r="C3" s="5">
        <v>29736</v>
      </c>
      <c r="D3" s="5">
        <v>30910</v>
      </c>
      <c r="E3" t="s">
        <v>21</v>
      </c>
    </row>
    <row r="4" spans="1:5" x14ac:dyDescent="0.25">
      <c r="A4" t="s">
        <v>24</v>
      </c>
      <c r="B4" t="s">
        <v>25</v>
      </c>
      <c r="C4" s="7">
        <v>0.01912</v>
      </c>
      <c r="D4" s="7">
        <v>0.0193</v>
      </c>
      <c r="E4" t="s">
        <v>26</v>
      </c>
    </row>
    <row r="5" spans="1:5" x14ac:dyDescent="0.25">
      <c r="A5" t="s">
        <v>27</v>
      </c>
      <c r="B5" t="s">
        <v>28</v>
      </c>
      <c r="C5" s="7">
        <v>0.04289</v>
      </c>
      <c r="D5" s="7">
        <v>0.04307</v>
      </c>
      <c r="E5" t="s">
        <v>26</v>
      </c>
    </row>
    <row r="6" spans="1:5" x14ac:dyDescent="0.25">
      <c r="A6" t="s">
        <v>29</v>
      </c>
      <c r="B6" t="s">
        <v>30</v>
      </c>
      <c r="C6" s="7">
        <v>0.1373</v>
      </c>
      <c r="D6" s="7">
        <v>0.1376</v>
      </c>
      <c r="E6" t="s">
        <v>26</v>
      </c>
    </row>
    <row r="7" spans="1:5" x14ac:dyDescent="0.25">
      <c r="A7" t="s">
        <v>31</v>
      </c>
      <c r="B7" t="s">
        <v>32</v>
      </c>
      <c r="C7" s="5">
        <v>146011</v>
      </c>
      <c r="D7" s="5">
        <v>119122</v>
      </c>
      <c r="E7" t="s">
        <v>33</v>
      </c>
    </row>
    <row r="8" spans="1:5" x14ac:dyDescent="0.25">
      <c r="A8" t="s">
        <v>34</v>
      </c>
      <c r="B8" t="s">
        <v>35</v>
      </c>
      <c r="C8" s="5">
        <v>184633</v>
      </c>
      <c r="D8" s="5">
        <v>158748</v>
      </c>
      <c r="E8" t="s">
        <v>33</v>
      </c>
    </row>
    <row r="9" spans="1:5" x14ac:dyDescent="0.25">
      <c r="A9" t="s">
        <v>36</v>
      </c>
      <c r="B9" t="s">
        <v>37</v>
      </c>
      <c r="C9" s="5">
        <v>24</v>
      </c>
      <c r="D9" s="5">
        <v>24</v>
      </c>
      <c r="E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52" customWidth="1"/>
    <col min="2" max="2" width="8" customWidth="1"/>
    <col min="3" max="3" width="14" customWidth="1"/>
    <col min="4" max="4" width="12" customWidth="1"/>
    <col min="5" max="5" width="80" style="8" customWidth="1"/>
    <col min="6" max="6" width="16" customWidth="1"/>
  </cols>
  <sheetData>
    <row r="1" spans="1:6" x14ac:dyDescent="0.25">
      <c r="A1" s="1" t="s">
        <v>16</v>
      </c>
      <c r="B1" s="1" t="s">
        <v>38</v>
      </c>
      <c r="C1" s="1" t="s">
        <v>39</v>
      </c>
      <c r="D1" s="1" t="s">
        <v>40</v>
      </c>
      <c r="E1" s="9" t="s">
        <v>41</v>
      </c>
      <c r="F1" s="1" t="s">
        <v>42</v>
      </c>
    </row>
    <row r="2" spans="1:6" x14ac:dyDescent="0.25">
      <c r="A2" t="s">
        <v>19</v>
      </c>
      <c r="B2" t="s">
        <v>7</v>
      </c>
      <c r="C2">
        <v>2119</v>
      </c>
      <c r="D2" t="s">
        <v>26</v>
      </c>
      <c r="E2" s="8" t="s">
        <v>43</v>
      </c>
      <c r="F2" t="s">
        <v>44</v>
      </c>
    </row>
    <row r="3" spans="1:6" x14ac:dyDescent="0.25">
      <c r="A3" t="s">
        <v>19</v>
      </c>
      <c r="B3" t="s">
        <v>8</v>
      </c>
      <c r="C3">
        <v>2277</v>
      </c>
      <c r="D3" t="s">
        <v>45</v>
      </c>
      <c r="E3" s="8" t="s">
        <v>46</v>
      </c>
      <c r="F3" t="s">
        <v>47</v>
      </c>
    </row>
    <row r="4" spans="1:6" x14ac:dyDescent="0.25">
      <c r="A4" t="s">
        <v>22</v>
      </c>
      <c r="B4" t="s">
        <v>7</v>
      </c>
      <c r="C4">
        <v>29736</v>
      </c>
      <c r="D4" t="s">
        <v>26</v>
      </c>
      <c r="E4" s="8" t="s">
        <v>43</v>
      </c>
      <c r="F4" t="s">
        <v>44</v>
      </c>
    </row>
    <row r="5" spans="1:6" x14ac:dyDescent="0.25">
      <c r="A5" t="s">
        <v>22</v>
      </c>
      <c r="B5" t="s">
        <v>8</v>
      </c>
      <c r="C5">
        <v>30910</v>
      </c>
      <c r="D5" t="s">
        <v>45</v>
      </c>
      <c r="E5" s="8" t="s">
        <v>48</v>
      </c>
      <c r="F5" t="s">
        <v>47</v>
      </c>
    </row>
    <row r="6" spans="1:6" x14ac:dyDescent="0.25">
      <c r="A6" t="s">
        <v>24</v>
      </c>
      <c r="B6" t="s">
        <v>7</v>
      </c>
      <c r="C6">
        <v>1.912</v>
      </c>
      <c r="D6" t="s">
        <v>26</v>
      </c>
      <c r="E6" s="8" t="s">
        <v>49</v>
      </c>
      <c r="F6" t="s">
        <v>44</v>
      </c>
    </row>
    <row r="7" spans="1:6" x14ac:dyDescent="0.25">
      <c r="A7" t="s">
        <v>24</v>
      </c>
      <c r="B7" t="s">
        <v>8</v>
      </c>
      <c r="C7">
        <v>1.93</v>
      </c>
      <c r="D7" t="s">
        <v>26</v>
      </c>
      <c r="E7" s="8" t="s">
        <v>50</v>
      </c>
      <c r="F7" t="s">
        <v>44</v>
      </c>
    </row>
    <row r="8" spans="1:6" x14ac:dyDescent="0.25">
      <c r="A8" t="s">
        <v>27</v>
      </c>
      <c r="B8" t="s">
        <v>7</v>
      </c>
      <c r="C8">
        <v>4.289</v>
      </c>
      <c r="D8" t="s">
        <v>26</v>
      </c>
      <c r="E8" s="8" t="s">
        <v>49</v>
      </c>
      <c r="F8" t="s">
        <v>44</v>
      </c>
    </row>
    <row r="9" spans="1:6" x14ac:dyDescent="0.25">
      <c r="A9" t="s">
        <v>27</v>
      </c>
      <c r="B9" t="s">
        <v>8</v>
      </c>
      <c r="C9">
        <v>4.307</v>
      </c>
      <c r="D9" t="s">
        <v>26</v>
      </c>
      <c r="E9" s="8" t="s">
        <v>50</v>
      </c>
      <c r="F9" t="s">
        <v>44</v>
      </c>
    </row>
    <row r="10" spans="1:6" x14ac:dyDescent="0.25">
      <c r="A10" t="s">
        <v>29</v>
      </c>
      <c r="B10" t="s">
        <v>7</v>
      </c>
      <c r="C10">
        <v>13.73</v>
      </c>
      <c r="D10" t="s">
        <v>26</v>
      </c>
      <c r="E10" s="8" t="s">
        <v>49</v>
      </c>
      <c r="F10" t="s">
        <v>44</v>
      </c>
    </row>
    <row r="11" spans="1:6" x14ac:dyDescent="0.25">
      <c r="A11" t="s">
        <v>29</v>
      </c>
      <c r="B11" t="s">
        <v>8</v>
      </c>
      <c r="C11">
        <v>13.76</v>
      </c>
      <c r="D11" t="s">
        <v>26</v>
      </c>
      <c r="E11" s="8" t="s">
        <v>50</v>
      </c>
      <c r="F11" t="s">
        <v>44</v>
      </c>
    </row>
    <row r="12" spans="1:6" x14ac:dyDescent="0.25">
      <c r="A12" t="s">
        <v>31</v>
      </c>
      <c r="B12" t="s">
        <v>7</v>
      </c>
      <c r="C12">
        <v>146011</v>
      </c>
      <c r="D12" t="s">
        <v>26</v>
      </c>
      <c r="E12" s="8" t="s">
        <v>51</v>
      </c>
      <c r="F12" t="s">
        <v>44</v>
      </c>
    </row>
    <row r="13" spans="1:6" x14ac:dyDescent="0.25">
      <c r="A13" t="s">
        <v>31</v>
      </c>
      <c r="B13" t="s">
        <v>8</v>
      </c>
      <c r="C13">
        <v>119122</v>
      </c>
      <c r="D13" t="s">
        <v>52</v>
      </c>
      <c r="E13" s="8" t="s">
        <v>48</v>
      </c>
      <c r="F13" t="s">
        <v>47</v>
      </c>
    </row>
    <row r="14" spans="1:6" x14ac:dyDescent="0.25">
      <c r="A14" t="s">
        <v>34</v>
      </c>
      <c r="B14" t="s">
        <v>7</v>
      </c>
      <c r="C14">
        <v>184633</v>
      </c>
      <c r="D14" t="s">
        <v>26</v>
      </c>
      <c r="E14" s="8" t="s">
        <v>51</v>
      </c>
      <c r="F14" t="s">
        <v>44</v>
      </c>
    </row>
    <row r="15" spans="1:6" x14ac:dyDescent="0.25">
      <c r="A15" t="s">
        <v>34</v>
      </c>
      <c r="B15" t="s">
        <v>8</v>
      </c>
      <c r="C15">
        <v>158748</v>
      </c>
      <c r="D15" t="s">
        <v>52</v>
      </c>
      <c r="E15" s="8" t="s">
        <v>48</v>
      </c>
      <c r="F15" t="s">
        <v>47</v>
      </c>
    </row>
    <row r="16" spans="1:6" x14ac:dyDescent="0.25">
      <c r="A16" t="s">
        <v>36</v>
      </c>
      <c r="B16" t="s">
        <v>7</v>
      </c>
      <c r="C16">
        <v>24</v>
      </c>
      <c r="D16" t="s">
        <v>26</v>
      </c>
      <c r="E16" s="8" t="s">
        <v>53</v>
      </c>
      <c r="F16" t="s">
        <v>44</v>
      </c>
    </row>
    <row r="17" spans="1:6" x14ac:dyDescent="0.25">
      <c r="A17" t="s">
        <v>36</v>
      </c>
      <c r="B17" t="s">
        <v>8</v>
      </c>
      <c r="C17">
        <v>24</v>
      </c>
      <c r="D17" t="s">
        <v>26</v>
      </c>
      <c r="E17" s="8" t="s">
        <v>53</v>
      </c>
      <c r="F17" t="s">
        <v>44</v>
      </c>
    </row>
    <row r="19" spans="1:5" x14ac:dyDescent="0.25">
      <c r="A19" t="s">
        <v>54</v>
      </c>
      <c r="E19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Berekening</vt:lpstr>
      <vt:lpstr>Parameters</vt:lpstr>
      <vt:lpstr>Bronnen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Cijferdijk</dc:creator>
  <dc:title>Zorgtoeslag-rekensheet 2026 en 2027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