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rekening" state="visible" r:id="rId4"/>
    <sheet sheetId="2" name="Parameters" state="visible" r:id="rId5"/>
    <sheet sheetId="3" name="Bronnen" state="visible" r:id="rId6"/>
  </sheets>
  <calcPr calcId="171027" fullCalcOnLoad="1"/>
</workbook>
</file>

<file path=xl/sharedStrings.xml><?xml version="1.0" encoding="utf-8"?>
<sst xmlns="http://schemas.openxmlformats.org/spreadsheetml/2006/main" count="108" uniqueCount="63">
  <si>
    <t>Box 3 berekenen 2026 en 2027 (Cijferdijk)</t>
  </si>
  <si>
    <t>Vul de gele cellen in. Bedragen op 1 januari. Met fiscale partner: jullie samen.</t>
  </si>
  <si>
    <t>Spaargeld (banktegoeden)</t>
  </si>
  <si>
    <t>Beleggingen en overige bezittingen</t>
  </si>
  <si>
    <t>Schulden in box 3</t>
  </si>
  <si>
    <t>Fiscale partner (Ja/Nee)</t>
  </si>
  <si>
    <t>Nee</t>
  </si>
  <si>
    <t>Berekening</t>
  </si>
  <si>
    <t>2026</t>
  </si>
  <si>
    <t>2027</t>
  </si>
  <si>
    <t>Schuldendrempel</t>
  </si>
  <si>
    <t>Aftrekbare schulden</t>
  </si>
  <si>
    <t>Rendement spaargeld (naar beneden)</t>
  </si>
  <si>
    <t>Rendement overige bezittingen (naar beneden)</t>
  </si>
  <si>
    <t>Rendement schulden (naar boven)</t>
  </si>
  <si>
    <t>Totaal forfaitair rendement</t>
  </si>
  <si>
    <t>Rendementsgrondslag</t>
  </si>
  <si>
    <t>Heffingsvrij vermogen</t>
  </si>
  <si>
    <t>Grondslag sparen en beleggen</t>
  </si>
  <si>
    <t>Aandeel per persoon (%, afgekapt op 2 decimalen)</t>
  </si>
  <si>
    <t>Voordeel per persoon (naar beneden)</t>
  </si>
  <si>
    <t>Belasting per persoon (naar beneden)</t>
  </si>
  <si>
    <t>Box 3-belasting totaal</t>
  </si>
  <si>
    <t>2027 is een voorstel (Kamerbrief 29 september 2026). De percentages voor spaargeld en schulden en de schuldendrempel 2027 zijn nog niet bekend: hier staan de waarden van 2026 (zie Parameters).</t>
  </si>
  <si>
    <t>Partners verdelen hier half-half. Jullie mogen ook anders verdelen; de totale box 3-belasting verandert dan nauwelijks.</t>
  </si>
  <si>
    <t>Parameter</t>
  </si>
  <si>
    <t>Sleutel</t>
  </si>
  <si>
    <t>Status / opmerking</t>
  </si>
  <si>
    <t>Heffingsvrij vermogen per persoon</t>
  </si>
  <si>
    <t>box3.heffingsvrij</t>
  </si>
  <si>
    <t>2027: voorstel</t>
  </si>
  <si>
    <t>Forfaitair rendement banktegoeden</t>
  </si>
  <si>
    <t>box3.forfait.banktegoeden</t>
  </si>
  <si>
    <t>2026: raming; 2027: nog niet bekend, aanname = waarde 2026</t>
  </si>
  <si>
    <t>Forfaitair rendement overige bezittingen</t>
  </si>
  <si>
    <t>box3.forfait.overige_bezittingen</t>
  </si>
  <si>
    <t>Forfaitair rendement schulden</t>
  </si>
  <si>
    <t>box3.forfait.schulden</t>
  </si>
  <si>
    <t>Schuldendrempel per persoon</t>
  </si>
  <si>
    <t>box3.schuldendrempel</t>
  </si>
  <si>
    <t>2027: nog niet bekend, aanname = waarde 2026</t>
  </si>
  <si>
    <t>Schuldendrempel fiscale partners samen</t>
  </si>
  <si>
    <t>box3.schuldendrempel.partners</t>
  </si>
  <si>
    <t>Tarief box 3</t>
  </si>
  <si>
    <t>box3.tarief</t>
  </si>
  <si>
    <t>definitief</t>
  </si>
  <si>
    <t>Jaar</t>
  </si>
  <si>
    <t>Waarde</t>
  </si>
  <si>
    <t>Status</t>
  </si>
  <si>
    <t>Bron</t>
  </si>
  <si>
    <t>Gecontroleerd op</t>
  </si>
  <si>
    <t>https://wetten.overheid.nl/BWBR0011353/2026-02-21/0/Hoofdstuk5/Afdeling5.1/Artikel5.5</t>
  </si>
  <si>
    <t>2026-10-04</t>
  </si>
  <si>
    <t>voorstel</t>
  </si>
  <si>
    <t>https://www.eerstekamer.nl/behandeling/20260930/brief_van_de_minister_president_en/document3/f=/vn1dk2a8ei8m.pdf</t>
  </si>
  <si>
    <t>2026-10-05</t>
  </si>
  <si>
    <t>raming</t>
  </si>
  <si>
    <t>https://www.belastingdienst.nl/wps/wcm/connect/nl/box-3/content/berekening-box-3-inkomen-2026</t>
  </si>
  <si>
    <t>https://www.deloitte.com/nl/nl/services/tax/perspectives/kamerbrief-toekomst-box-3.html</t>
  </si>
  <si>
    <t>https://wetten.overheid.nl/BWBR0011353/2026-02-21/0/Hoofdstuk5/Afdeling5.1/Artikel5.3</t>
  </si>
  <si>
    <t>https://wetten.overheid.nl/BWBR0011353/2026-02-21/0/Hoofdstuk2/Afdeling2.3/Artikel2.13</t>
  </si>
  <si>
    <t>https://wetten.overheid.nl/BWBR0011353/2027-01-01/0</t>
  </si>
  <si>
    <t>Cijferdijk is onafhankelijk en geen onderdeel van de overheid. Uitkomsten zijn een indicatie, geen financieel advies.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</si>
</sst>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€ #,##0;-€ #,##0"/>
    <numFmt numFmtId="165" formatCode="0.000%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D1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2" borderId="0" xfId="0" applyNumberFormat="1" applyFill="1"/>
    <xf numFmtId="0" fontId="0" fillId="2" borderId="0" xfId="0" applyFill="1"/>
    <xf numFmtId="164" fontId="0" fillId="0" borderId="0" xfId="0" applyNumberFormat="1"/>
    <xf numFmtId="164" fontId="1" fillId="0" borderId="0" xfId="0" applyNumberFormat="1" applyFont="1"/>
    <xf numFmtId="4" fontId="0" fillId="0" borderId="0" xfId="0" applyNumberFormat="1"/>
    <xf numFmtId="165" fontId="0" fillId="0" borderId="0" xfId="0" applyNumberFormat="1"/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52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2" x14ac:dyDescent="0.25">
      <c r="A3" t="s">
        <v>2</v>
      </c>
      <c r="B3" s="2">
        <v>80000</v>
      </c>
    </row>
    <row r="4" spans="1:2" x14ac:dyDescent="0.25">
      <c r="A4" t="s">
        <v>3</v>
      </c>
      <c r="B4" s="2">
        <v>20000</v>
      </c>
    </row>
    <row r="5" spans="1:2" x14ac:dyDescent="0.25">
      <c r="A5" t="s">
        <v>4</v>
      </c>
      <c r="B5" s="2">
        <v>0</v>
      </c>
    </row>
    <row r="6" spans="1:2" x14ac:dyDescent="0.25">
      <c r="A6" t="s">
        <v>5</v>
      </c>
      <c r="B6" s="3" t="s">
        <v>6</v>
      </c>
    </row>
    <row r="8" spans="1:4" x14ac:dyDescent="0.25">
      <c r="A8" s="1" t="s">
        <v>7</v>
      </c>
      <c r="C8" s="1" t="s">
        <v>8</v>
      </c>
      <c r="D8" s="1" t="s">
        <v>9</v>
      </c>
    </row>
    <row r="9" spans="1:4" x14ac:dyDescent="0.25">
      <c r="A9" t="s">
        <v>10</v>
      </c>
      <c r="C9" s="4">
        <f>IF($B$6="Ja",Parameters!$C$7,Parameters!$C$6)</f>
      </c>
      <c r="D9" s="4">
        <f>IF($B$6="Ja",Parameters!$D$7,Parameters!$D$6)</f>
      </c>
    </row>
    <row r="10" spans="1:4" x14ac:dyDescent="0.25">
      <c r="A10" t="s">
        <v>11</v>
      </c>
      <c r="C10" s="4">
        <f>MAX(0,$B$5-C9)</f>
      </c>
      <c r="D10" s="4">
        <f>MAX(0,$B$5-D9)</f>
      </c>
    </row>
    <row r="11" spans="1:4" x14ac:dyDescent="0.25">
      <c r="A11" t="s">
        <v>12</v>
      </c>
      <c r="C11" s="4">
        <f>ROUNDDOWN($B$3*Parameters!$C$3,0)</f>
      </c>
      <c r="D11" s="4">
        <f>ROUNDDOWN($B$3*Parameters!$D$3,0)</f>
      </c>
    </row>
    <row r="12" spans="1:4" x14ac:dyDescent="0.25">
      <c r="A12" t="s">
        <v>13</v>
      </c>
      <c r="C12" s="4">
        <f>ROUNDDOWN($B$4*Parameters!$C$4,0)</f>
      </c>
      <c r="D12" s="4">
        <f>ROUNDDOWN($B$4*Parameters!$D$4,0)</f>
      </c>
    </row>
    <row r="13" spans="1:4" x14ac:dyDescent="0.25">
      <c r="A13" t="s">
        <v>14</v>
      </c>
      <c r="C13" s="4">
        <f>ROUNDUP(C10*Parameters!$C$5,0)</f>
      </c>
      <c r="D13" s="4">
        <f>ROUNDUP(D10*Parameters!$D$5,0)</f>
      </c>
    </row>
    <row r="14" spans="1:4" x14ac:dyDescent="0.25">
      <c r="A14" s="1" t="s">
        <v>15</v>
      </c>
      <c r="C14" s="5">
        <f>MAX(0,C11+C12-C13)</f>
      </c>
      <c r="D14" s="5">
        <f>MAX(0,D11+D12-D13)</f>
      </c>
    </row>
    <row r="15" spans="1:4" x14ac:dyDescent="0.25">
      <c r="A15" t="s">
        <v>16</v>
      </c>
      <c r="C15" s="4">
        <f>$B$3+$B$4-C10</f>
      </c>
      <c r="D15" s="4">
        <f>$B$3+$B$4-D10</f>
      </c>
    </row>
    <row r="16" spans="1:4" x14ac:dyDescent="0.25">
      <c r="A16" t="s">
        <v>17</v>
      </c>
      <c r="C16" s="4">
        <f>Parameters!$C$2*IF($B$6="Ja",2,1)</f>
      </c>
      <c r="D16" s="4">
        <f>Parameters!$D$2*IF($B$6="Ja",2,1)</f>
      </c>
    </row>
    <row r="17" spans="1:4" x14ac:dyDescent="0.25">
      <c r="A17" t="s">
        <v>18</v>
      </c>
      <c r="C17" s="4">
        <f>MAX(0,C15-C16)</f>
      </c>
      <c r="D17" s="4">
        <f>MAX(0,D15-D16)</f>
      </c>
    </row>
    <row r="18" spans="1:4" x14ac:dyDescent="0.25">
      <c r="A18" t="s">
        <v>19</v>
      </c>
      <c r="C18" s="6">
        <f>IF(C15&lt;=0,0,ROUNDDOWN(C17/IF($B$6="Ja",2,1)/C15*100,2))</f>
      </c>
      <c r="D18" s="6">
        <f>IF(D15&lt;=0,0,ROUNDDOWN(D17/IF($B$6="Ja",2,1)/D15*100,2))</f>
      </c>
    </row>
    <row r="19" spans="1:4" x14ac:dyDescent="0.25">
      <c r="A19" t="s">
        <v>20</v>
      </c>
      <c r="C19" s="4">
        <f>ROUNDDOWN(C14*C18/100,0)</f>
      </c>
      <c r="D19" s="4">
        <f>ROUNDDOWN(D14*D18/100,0)</f>
      </c>
    </row>
    <row r="20" spans="1:4" x14ac:dyDescent="0.25">
      <c r="A20" t="s">
        <v>21</v>
      </c>
      <c r="C20" s="4">
        <f>ROUNDDOWN(C19*Parameters!$C$8,0)</f>
      </c>
      <c r="D20" s="4">
        <f>ROUNDDOWN(D19*Parameters!$D$8,0)</f>
      </c>
    </row>
    <row r="21" spans="1:4" x14ac:dyDescent="0.25">
      <c r="A21" s="1" t="s">
        <v>22</v>
      </c>
      <c r="C21" s="5">
        <f>C20*IF($B$6="Ja",2,1)</f>
      </c>
      <c r="D21" s="5">
        <f>D20*IF($B$6="Ja",2,1)</f>
      </c>
    </row>
    <row r="23" spans="1:1" x14ac:dyDescent="0.25">
      <c r="A23" t="s">
        <v>23</v>
      </c>
    </row>
    <row r="24" spans="1:1" x14ac:dyDescent="0.25">
      <c r="A2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52" customWidth="1"/>
    <col min="2" max="2" width="40" customWidth="1"/>
    <col min="3" max="4" width="14" customWidth="1"/>
    <col min="5" max="5" width="44" customWidth="1"/>
  </cols>
  <sheetData>
    <row r="1" spans="1:5" x14ac:dyDescent="0.25">
      <c r="A1" s="1" t="s">
        <v>25</v>
      </c>
      <c r="B1" s="1" t="s">
        <v>26</v>
      </c>
      <c r="C1" s="1" t="s">
        <v>8</v>
      </c>
      <c r="D1" s="1" t="s">
        <v>9</v>
      </c>
      <c r="E1" s="1" t="s">
        <v>27</v>
      </c>
    </row>
    <row r="2" spans="1:5" x14ac:dyDescent="0.25">
      <c r="A2" t="s">
        <v>28</v>
      </c>
      <c r="B2" t="s">
        <v>29</v>
      </c>
      <c r="C2" s="4">
        <v>59357</v>
      </c>
      <c r="D2" s="4">
        <v>30846</v>
      </c>
      <c r="E2" t="s">
        <v>30</v>
      </c>
    </row>
    <row r="3" spans="1:5" x14ac:dyDescent="0.25">
      <c r="A3" t="s">
        <v>31</v>
      </c>
      <c r="B3" t="s">
        <v>32</v>
      </c>
      <c r="C3" s="7">
        <v>0.0128</v>
      </c>
      <c r="D3" s="7">
        <v>0.0128</v>
      </c>
      <c r="E3" t="s">
        <v>33</v>
      </c>
    </row>
    <row r="4" spans="1:5" x14ac:dyDescent="0.25">
      <c r="A4" t="s">
        <v>34</v>
      </c>
      <c r="B4" t="s">
        <v>35</v>
      </c>
      <c r="C4" s="7">
        <v>0.06</v>
      </c>
      <c r="D4" s="7">
        <v>0.0787</v>
      </c>
      <c r="E4" t="s">
        <v>30</v>
      </c>
    </row>
    <row r="5" spans="1:5" x14ac:dyDescent="0.25">
      <c r="A5" t="s">
        <v>36</v>
      </c>
      <c r="B5" t="s">
        <v>37</v>
      </c>
      <c r="C5" s="7">
        <v>0.027</v>
      </c>
      <c r="D5" s="7">
        <v>0.027</v>
      </c>
      <c r="E5" t="s">
        <v>33</v>
      </c>
    </row>
    <row r="6" spans="1:5" x14ac:dyDescent="0.25">
      <c r="A6" t="s">
        <v>38</v>
      </c>
      <c r="B6" t="s">
        <v>39</v>
      </c>
      <c r="C6" s="4">
        <v>3800</v>
      </c>
      <c r="D6" s="4">
        <v>3800</v>
      </c>
      <c r="E6" t="s">
        <v>40</v>
      </c>
    </row>
    <row r="7" spans="1:5" x14ac:dyDescent="0.25">
      <c r="A7" t="s">
        <v>41</v>
      </c>
      <c r="B7" t="s">
        <v>42</v>
      </c>
      <c r="C7" s="4">
        <v>7600</v>
      </c>
      <c r="D7" s="4">
        <v>7600</v>
      </c>
      <c r="E7" t="s">
        <v>40</v>
      </c>
    </row>
    <row r="8" spans="1:5" x14ac:dyDescent="0.25">
      <c r="A8" t="s">
        <v>43</v>
      </c>
      <c r="B8" t="s">
        <v>44</v>
      </c>
      <c r="C8" s="7">
        <v>0.36</v>
      </c>
      <c r="D8" s="7">
        <v>0.36</v>
      </c>
      <c r="E8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52" customWidth="1"/>
    <col min="2" max="2" width="8" customWidth="1"/>
    <col min="3" max="3" width="14" customWidth="1"/>
    <col min="4" max="4" width="12" customWidth="1"/>
    <col min="5" max="5" width="80" style="8" customWidth="1"/>
    <col min="6" max="6" width="16" customWidth="1"/>
  </cols>
  <sheetData>
    <row r="1" spans="1:6" x14ac:dyDescent="0.25">
      <c r="A1" s="1" t="s">
        <v>25</v>
      </c>
      <c r="B1" s="1" t="s">
        <v>46</v>
      </c>
      <c r="C1" s="1" t="s">
        <v>47</v>
      </c>
      <c r="D1" s="1" t="s">
        <v>48</v>
      </c>
      <c r="E1" s="9" t="s">
        <v>49</v>
      </c>
      <c r="F1" s="1" t="s">
        <v>50</v>
      </c>
    </row>
    <row r="2" spans="1:6" x14ac:dyDescent="0.25">
      <c r="A2" t="s">
        <v>28</v>
      </c>
      <c r="B2" t="s">
        <v>8</v>
      </c>
      <c r="C2">
        <v>59357</v>
      </c>
      <c r="D2" t="s">
        <v>45</v>
      </c>
      <c r="E2" s="8" t="s">
        <v>51</v>
      </c>
      <c r="F2" t="s">
        <v>52</v>
      </c>
    </row>
    <row r="3" spans="1:6" x14ac:dyDescent="0.25">
      <c r="A3" t="s">
        <v>28</v>
      </c>
      <c r="B3" t="s">
        <v>9</v>
      </c>
      <c r="C3">
        <v>30846</v>
      </c>
      <c r="D3" t="s">
        <v>53</v>
      </c>
      <c r="E3" s="8" t="s">
        <v>54</v>
      </c>
      <c r="F3" t="s">
        <v>55</v>
      </c>
    </row>
    <row r="4" spans="1:6" x14ac:dyDescent="0.25">
      <c r="A4" t="s">
        <v>31</v>
      </c>
      <c r="B4" t="s">
        <v>8</v>
      </c>
      <c r="C4">
        <v>1.28</v>
      </c>
      <c r="D4" t="s">
        <v>56</v>
      </c>
      <c r="E4" s="8" t="s">
        <v>57</v>
      </c>
      <c r="F4" t="s">
        <v>55</v>
      </c>
    </row>
    <row r="5" spans="1:6" x14ac:dyDescent="0.25">
      <c r="A5" t="s">
        <v>34</v>
      </c>
      <c r="B5" t="s">
        <v>8</v>
      </c>
      <c r="C5">
        <v>6</v>
      </c>
      <c r="D5" t="s">
        <v>45</v>
      </c>
      <c r="E5" s="8" t="s">
        <v>57</v>
      </c>
      <c r="F5" t="s">
        <v>52</v>
      </c>
    </row>
    <row r="6" spans="1:6" x14ac:dyDescent="0.25">
      <c r="A6" t="s">
        <v>34</v>
      </c>
      <c r="B6" t="s">
        <v>9</v>
      </c>
      <c r="C6">
        <v>7.87</v>
      </c>
      <c r="D6" t="s">
        <v>53</v>
      </c>
      <c r="E6" s="8" t="s">
        <v>58</v>
      </c>
      <c r="F6" t="s">
        <v>55</v>
      </c>
    </row>
    <row r="7" spans="1:6" x14ac:dyDescent="0.25">
      <c r="A7" t="s">
        <v>36</v>
      </c>
      <c r="B7" t="s">
        <v>8</v>
      </c>
      <c r="C7">
        <v>2.7</v>
      </c>
      <c r="D7" t="s">
        <v>56</v>
      </c>
      <c r="E7" s="8" t="s">
        <v>57</v>
      </c>
      <c r="F7" t="s">
        <v>55</v>
      </c>
    </row>
    <row r="8" spans="1:6" x14ac:dyDescent="0.25">
      <c r="A8" t="s">
        <v>38</v>
      </c>
      <c r="B8" t="s">
        <v>8</v>
      </c>
      <c r="C8">
        <v>3800</v>
      </c>
      <c r="D8" t="s">
        <v>45</v>
      </c>
      <c r="E8" s="8" t="s">
        <v>59</v>
      </c>
      <c r="F8" t="s">
        <v>52</v>
      </c>
    </row>
    <row r="9" spans="1:6" x14ac:dyDescent="0.25">
      <c r="A9" t="s">
        <v>41</v>
      </c>
      <c r="B9" t="s">
        <v>8</v>
      </c>
      <c r="C9">
        <v>7600</v>
      </c>
      <c r="D9" t="s">
        <v>45</v>
      </c>
      <c r="E9" s="8" t="s">
        <v>59</v>
      </c>
      <c r="F9" t="s">
        <v>52</v>
      </c>
    </row>
    <row r="10" spans="1:6" x14ac:dyDescent="0.25">
      <c r="A10" t="s">
        <v>43</v>
      </c>
      <c r="B10" t="s">
        <v>8</v>
      </c>
      <c r="C10">
        <v>36</v>
      </c>
      <c r="D10" t="s">
        <v>45</v>
      </c>
      <c r="E10" s="8" t="s">
        <v>60</v>
      </c>
      <c r="F10" t="s">
        <v>52</v>
      </c>
    </row>
    <row r="11" spans="1:6" x14ac:dyDescent="0.25">
      <c r="A11" t="s">
        <v>43</v>
      </c>
      <c r="B11" t="s">
        <v>9</v>
      </c>
      <c r="C11">
        <v>36</v>
      </c>
      <c r="D11" t="s">
        <v>45</v>
      </c>
      <c r="E11" s="8" t="s">
        <v>61</v>
      </c>
      <c r="F11" t="s">
        <v>52</v>
      </c>
    </row>
    <row r="13" spans="1:5" x14ac:dyDescent="0.25">
      <c r="A13" t="s">
        <v>62</v>
      </c>
      <c r="E13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Berekening</vt:lpstr>
      <vt:lpstr>Parameters</vt:lpstr>
      <vt:lpstr>Bronnen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Cijferdijk</dc:creator>
  <dc:title>Box 3-rekensheet 2026 en 2027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